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araméterek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<sst xmlns="http://schemas.openxmlformats.org/spreadsheetml/2006/main" count="18" uniqueCount="15">
  <si>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DB</t>
  </si>
  <si>
    <t>FT bankszámlák száma:</t>
  </si>
  <si>
    <t>EUR bankszámlák száma:</t>
  </si>
  <si>
    <r>
      <t>Devizás számlák aránya</t>
    </r>
    <r>
      <rPr>
        <sz val="10"/>
        <rFont val="Arial"/>
        <family val="0"/>
      </rPr>
      <t xml:space="preserve"> (Az összes számla közül az idegen pénznemben kiállított számlák aránya %-ban)</t>
    </r>
  </si>
  <si>
    <t>Bérszámfejtett órabéres</t>
  </si>
  <si>
    <t>FŐ</t>
  </si>
  <si>
    <t>Bérszámfejtett fix havibéres</t>
  </si>
  <si>
    <t>KÖNYVELÉSI DÍJ:</t>
  </si>
  <si>
    <t>BÉRSZÁMFEJTÉSI DÍJ:</t>
  </si>
  <si>
    <t>Az éves beszámoló elkészítéséért plussz egy havi díj kerül kiszámlázásra ami a havi díjak átlagából kerül kiszámítására!</t>
  </si>
  <si>
    <t>KÖNYVELÉS + BÉRSZÁMFEJTÉS NETTÓ</t>
  </si>
  <si>
    <t>A kalkulátor egy NETTÓ díjat számol ki. Ha viszonylag állandó a bizonylatok mennyisége és fix a létszám, akkor célszerű egy átalány árban megállapodni. Később ha tartósan változik valamelyik paraméter akkor a díjat korrigálni.</t>
  </si>
  <si>
    <t>A szürke mezőket kell kitölteni!</t>
  </si>
  <si>
    <r>
      <t>Bizonylatok száma havonta:</t>
    </r>
    <r>
      <rPr>
        <sz val="10"/>
        <rFont val="Arial"/>
        <family val="0"/>
      </rPr>
      <t xml:space="preserve"> (Az összes lekönyvelendő tételek száma, tehát kp-s számlák, pénztárgép napi zárások, átutalásos számlák, bankszámlakivonatok, csekkek, bevételi- kiadási pénztárbizonylatok, nyugták)</t>
    </r>
  </si>
  <si>
    <t>Könyvelési-, bérszámfejtési díj kalkuláció 2011. évre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</si>
</sst>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" fillId="7" borderId="0" xfId="0" applyFont="1" applyFill="1" applyAlignment="1">
      <alignment/>
    </xf>
    <xf numFmtId="165" fontId="1" fillId="7" borderId="0" xfId="55" applyNumberFormat="1" applyFont="1" applyFill="1" applyAlignment="1">
      <alignment/>
    </xf>
    <xf numFmtId="0" fontId="1" fillId="7" borderId="11" xfId="0" applyFont="1" applyFill="1" applyBorder="1" applyAlignment="1">
      <alignment/>
    </xf>
    <xf numFmtId="165" fontId="1" fillId="7" borderId="12" xfId="0" applyNumberFormat="1" applyFont="1" applyFill="1" applyBorder="1" applyAlignment="1">
      <alignment/>
    </xf>
    <xf numFmtId="0" fontId="0" fillId="22" borderId="13" xfId="0" applyFill="1" applyBorder="1" applyAlignment="1" applyProtection="1">
      <alignment vertical="center"/>
      <protection locked="0"/>
    </xf>
    <xf numFmtId="9" fontId="0" fillId="22" borderId="13" xfId="60" applyFont="1" applyFill="1" applyBorder="1" applyAlignment="1" applyProtection="1">
      <alignment vertical="center"/>
      <protection locked="0"/>
    </xf>
    <xf numFmtId="0" fontId="0" fillId="22" borderId="13" xfId="0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2" fillId="4" borderId="13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4</xdr:row>
      <xdr:rowOff>209550</xdr:rowOff>
    </xdr:from>
    <xdr:to>
      <xdr:col>2</xdr:col>
      <xdr:colOff>180975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1885950" y="2390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209550</xdr:rowOff>
    </xdr:from>
    <xdr:to>
      <xdr:col>2</xdr:col>
      <xdr:colOff>190500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>
          <a:off x="3914775" y="2390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42.57421875" style="0" bestFit="1" customWidth="1"/>
    <col min="2" max="2" width="13.28125" style="0" customWidth="1"/>
    <col min="3" max="3" width="5.00390625" style="0" bestFit="1" customWidth="1"/>
    <col min="4" max="4" width="3.57421875" style="0" bestFit="1" customWidth="1"/>
    <col min="5" max="15" width="8.421875" style="0" hidden="1" customWidth="1"/>
  </cols>
  <sheetData>
    <row r="1" spans="1:4" ht="18">
      <c r="A1" s="19" t="s">
        <v>14</v>
      </c>
      <c r="B1" s="19"/>
      <c r="C1" s="19"/>
      <c r="D1" s="19"/>
    </row>
    <row r="2" spans="1:4" ht="84.75" customHeight="1">
      <c r="A2" s="22" t="s">
        <v>11</v>
      </c>
      <c r="B2" s="22"/>
      <c r="C2" s="22"/>
      <c r="D2" s="22"/>
    </row>
    <row r="3" spans="1:4" ht="34.5" customHeight="1">
      <c r="A3" s="22" t="s">
        <v>9</v>
      </c>
      <c r="B3" s="22"/>
      <c r="C3" s="22"/>
      <c r="D3" s="22"/>
    </row>
    <row r="4" spans="1:4" ht="34.5" customHeight="1">
      <c r="A4" s="13"/>
      <c r="B4" s="13"/>
      <c r="C4" s="13"/>
      <c r="D4" s="13"/>
    </row>
    <row r="5" spans="1:4" ht="23.25" customHeight="1">
      <c r="A5" s="13" t="s">
        <v>12</v>
      </c>
      <c r="B5" s="13"/>
      <c r="C5" s="13"/>
      <c r="D5" s="13"/>
    </row>
    <row r="7" spans="1:15" ht="66.75" customHeight="1">
      <c r="A7" s="15" t="s">
        <v>13</v>
      </c>
      <c r="B7" s="16"/>
      <c r="C7" s="9">
        <v>50</v>
      </c>
      <c r="D7" s="2" t="s">
        <v>0</v>
      </c>
      <c r="F7" s="14">
        <f>IF(C7&lt;=250,C7*400,100000)</f>
        <v>20000</v>
      </c>
      <c r="G7">
        <f>IF(500&lt;C7,75000,(C7-250)*300)</f>
        <v>-60000</v>
      </c>
      <c r="H7" s="14">
        <f>IF(G7&gt;=0,G7,0)</f>
        <v>0</v>
      </c>
      <c r="I7">
        <f>IF(750&lt;C7,50000,(C7-500)*200)</f>
        <v>-90000</v>
      </c>
      <c r="J7" s="14">
        <f>IF(I7&gt;=0,I7,0)</f>
        <v>0</v>
      </c>
      <c r="K7">
        <f>IF(750&lt;C7,(C7-750)*100,0)</f>
        <v>0</v>
      </c>
      <c r="L7" s="14">
        <f>IF(K7&gt;=0,K7,0)</f>
        <v>0</v>
      </c>
      <c r="O7" s="14">
        <f>+F7+H7+J7+L7</f>
        <v>20000</v>
      </c>
    </row>
    <row r="8" spans="1:15" ht="15.75">
      <c r="A8" s="20" t="s">
        <v>1</v>
      </c>
      <c r="B8" s="21"/>
      <c r="C8" s="9">
        <v>1</v>
      </c>
      <c r="D8" s="3" t="s">
        <v>0</v>
      </c>
      <c r="F8">
        <f>+C8-1</f>
        <v>0</v>
      </c>
      <c r="G8" s="12">
        <f>+F8/10</f>
        <v>0</v>
      </c>
      <c r="H8" s="12"/>
      <c r="I8" s="12"/>
      <c r="J8" s="12"/>
      <c r="K8" s="12"/>
      <c r="L8" s="12"/>
      <c r="M8" s="12"/>
      <c r="N8" s="12"/>
      <c r="O8">
        <f>IF(G8*O7&lt;0,0,G8*O7)</f>
        <v>0</v>
      </c>
    </row>
    <row r="9" spans="1:15" ht="15.75">
      <c r="A9" s="20" t="s">
        <v>2</v>
      </c>
      <c r="B9" s="21"/>
      <c r="C9" s="9">
        <v>0</v>
      </c>
      <c r="D9" s="3" t="s">
        <v>0</v>
      </c>
      <c r="F9">
        <f>+C9</f>
        <v>0</v>
      </c>
      <c r="G9">
        <f>+F9/6.6666667</f>
        <v>0</v>
      </c>
      <c r="O9">
        <f>+O7*G9</f>
        <v>0</v>
      </c>
    </row>
    <row r="10" spans="1:15" ht="41.25" customHeight="1">
      <c r="A10" s="15" t="s">
        <v>3</v>
      </c>
      <c r="B10" s="16"/>
      <c r="C10" s="10">
        <v>0</v>
      </c>
      <c r="D10" s="3"/>
      <c r="O10">
        <f>+O7*C10*1.5</f>
        <v>0</v>
      </c>
    </row>
    <row r="11" ht="12.75">
      <c r="O11">
        <f>SUM(O7:O10)</f>
        <v>20000</v>
      </c>
    </row>
    <row r="12" spans="1:2" s="1" customFormat="1" ht="12.75">
      <c r="A12" s="5" t="s">
        <v>7</v>
      </c>
      <c r="B12" s="6">
        <f>IF(O11&lt;27000,27000,O11)</f>
        <v>27000</v>
      </c>
    </row>
    <row r="15" spans="1:15" ht="12.75">
      <c r="A15" s="17" t="s">
        <v>6</v>
      </c>
      <c r="B15" s="18"/>
      <c r="C15" s="11">
        <v>1</v>
      </c>
      <c r="D15" s="4" t="s">
        <v>5</v>
      </c>
      <c r="F15">
        <f>+C15-1</f>
        <v>0</v>
      </c>
      <c r="G15">
        <f>IF(F15&lt;0,0,F15)</f>
        <v>0</v>
      </c>
      <c r="O15">
        <f>+G15*2200</f>
        <v>0</v>
      </c>
    </row>
    <row r="16" spans="1:15" ht="12.75">
      <c r="A16" s="17" t="s">
        <v>4</v>
      </c>
      <c r="B16" s="18"/>
      <c r="C16" s="11">
        <v>0</v>
      </c>
      <c r="D16" s="4" t="s">
        <v>5</v>
      </c>
      <c r="O16">
        <f>+C16*2500</f>
        <v>0</v>
      </c>
    </row>
    <row r="18" spans="1:2" s="1" customFormat="1" ht="12.75">
      <c r="A18" s="5" t="s">
        <v>8</v>
      </c>
      <c r="B18" s="6">
        <f>SUM(O15:O16)</f>
        <v>0</v>
      </c>
    </row>
    <row r="19" ht="13.5" thickBot="1"/>
    <row r="20" spans="1:2" s="1" customFormat="1" ht="13.5" thickBot="1">
      <c r="A20" s="7" t="s">
        <v>10</v>
      </c>
      <c r="B20" s="8">
        <f>+B12+B18</f>
        <v>27000</v>
      </c>
    </row>
  </sheetData>
  <sheetProtection password="F6B7" sheet="1" objects="1" scenarios="1"/>
  <mergeCells count="9">
    <mergeCell ref="A10:B10"/>
    <mergeCell ref="A15:B15"/>
    <mergeCell ref="A16:B16"/>
    <mergeCell ref="A1:D1"/>
    <mergeCell ref="A7:B7"/>
    <mergeCell ref="A8:B8"/>
    <mergeCell ref="A9:B9"/>
    <mergeCell ref="A2:D2"/>
    <mergeCell ref="A3:D3"/>
  </mergeCells>
  <printOptions/>
  <pageMargins left="1.48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Anita</cp:lastModifiedBy>
  <cp:lastPrinted>2008-09-22T10:29:51Z</cp:lastPrinted>
  <dcterms:created xsi:type="dcterms:W3CDTF">2008-09-20T09:23:40Z</dcterms:created>
  <dcterms:modified xsi:type="dcterms:W3CDTF">2012-01-06T16:34:38Z</dcterms:modified>
  <cp:category/>
  <cp:version/>
  <cp:contentType/>
  <cp:contentStatus/>
</cp:coreProperties>
</file>